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io-X do Funil" sheetId="1" state="visible" r:id="rId1"/>
    <sheet xmlns:r="http://schemas.openxmlformats.org/officeDocument/2006/relationships" name="Evidências citad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"/>
    <numFmt numFmtId="165" formatCode="0.0%"/>
    <numFmt numFmtId="166" formatCode="0.0&quot;x&quot;"/>
  </numFmts>
  <fonts count="9">
    <font>
      <name val="Calibri"/>
      <family val="2"/>
      <color theme="1"/>
      <sz val="11"/>
      <scheme val="minor"/>
    </font>
    <font>
      <name val="Calibri"/>
      <b val="1"/>
      <color rgb="001D4ED8"/>
      <sz val="18"/>
    </font>
    <font>
      <name val="Calibri"/>
      <color rgb="005A6472"/>
      <sz val="10"/>
    </font>
    <font>
      <name val="Calibri"/>
      <i val="1"/>
      <color rgb="000F1420"/>
      <sz val="10"/>
    </font>
    <font>
      <name val="Calibri"/>
      <b val="1"/>
      <color rgb="00FFFFFF"/>
      <sz val="12"/>
    </font>
    <font>
      <name val="Calibri"/>
      <color rgb="000F1420"/>
      <sz val="11"/>
    </font>
    <font>
      <name val="Calibri"/>
      <b val="1"/>
      <color rgb="000F1420"/>
      <sz val="11"/>
    </font>
    <font>
      <name val="Calibri"/>
      <color rgb="005A6472"/>
      <sz val="9"/>
    </font>
    <font>
      <name val="Calibri"/>
      <i val="1"/>
      <color rgb="001D4ED8"/>
      <sz val="10"/>
    </font>
  </fonts>
  <fills count="6">
    <fill>
      <patternFill/>
    </fill>
    <fill>
      <patternFill patternType="gray125"/>
    </fill>
    <fill>
      <patternFill patternType="solid">
        <fgColor rgb="000F1420"/>
      </patternFill>
    </fill>
    <fill>
      <patternFill patternType="solid">
        <fgColor rgb="00DBEAFE"/>
      </patternFill>
    </fill>
    <fill>
      <patternFill patternType="solid">
        <fgColor rgb="00F1F3F7"/>
      </patternFill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164" fontId="6" fillId="3" borderId="1" applyAlignment="1" pivotButton="0" quotePrefix="0" xfId="0">
      <alignment vertical="center"/>
    </xf>
    <xf numFmtId="1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64" fontId="6" fillId="4" borderId="1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165" fontId="6" fillId="4" borderId="1" applyAlignment="1" pivotButton="0" quotePrefix="0" xfId="0">
      <alignment vertical="center"/>
    </xf>
    <xf numFmtId="166" fontId="6" fillId="4" borderId="1" applyAlignment="1" pivotButton="0" quotePrefix="0" xfId="0">
      <alignment vertical="center"/>
    </xf>
    <xf numFmtId="0" fontId="4" fillId="5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3" customWidth="1" min="4" max="4"/>
    <col width="46" customWidth="1" min="5" max="5"/>
    <col width="3" customWidth="1" min="6" max="6"/>
  </cols>
  <sheetData>
    <row r="2">
      <c r="B2" s="1" t="inlineStr">
        <is>
          <t>RAIO-X DO FUNIL EM 15 NÚMEROS</t>
        </is>
      </c>
    </row>
    <row r="3">
      <c r="B3" s="2" t="inlineStr">
        <is>
          <t>EngajaTech · Marketing Baseado em Evidência — evidencia.engajatech.com</t>
        </is>
      </c>
    </row>
    <row r="4">
      <c r="B4" s="3" t="inlineStr">
        <is>
          <t>Preencha SÓ as células azuis com os números do último mês. O resto calcula sozinho.</t>
        </is>
      </c>
    </row>
    <row r="6">
      <c r="B6" s="4" t="inlineStr">
        <is>
          <t>1 · SEUS NÚMEROS DO MÊS</t>
        </is>
      </c>
    </row>
    <row r="7">
      <c r="B7" s="5" t="inlineStr">
        <is>
          <t>Investimento em tráfego pago (R$/mês)</t>
        </is>
      </c>
      <c r="C7" s="6" t="n">
        <v>15000</v>
      </c>
    </row>
    <row r="8">
      <c r="B8" s="5" t="inlineStr">
        <is>
          <t>Leads gerados no mês</t>
        </is>
      </c>
      <c r="C8" s="7" t="n">
        <v>300</v>
      </c>
    </row>
    <row r="9">
      <c r="B9" s="5" t="inlineStr">
        <is>
          <t>Reuniões/atendimentos realizados no mês</t>
        </is>
      </c>
      <c r="C9" s="7" t="n">
        <v>30</v>
      </c>
    </row>
    <row r="10">
      <c r="B10" s="5" t="inlineStr">
        <is>
          <t>Vendas fechadas no mês</t>
        </is>
      </c>
      <c r="C10" s="7" t="n">
        <v>6</v>
      </c>
    </row>
    <row r="11">
      <c r="B11" s="5" t="inlineStr">
        <is>
          <t>Ticket médio da venda (R$)</t>
        </is>
      </c>
      <c r="C11" s="6" t="n">
        <v>8000</v>
      </c>
    </row>
    <row r="12">
      <c r="B12" s="5" t="inlineStr">
        <is>
          <t>Margem bruta média (%)</t>
        </is>
      </c>
      <c r="C12" s="8" t="n">
        <v>0.5</v>
      </c>
    </row>
    <row r="13">
      <c r="B13" s="5" t="inlineStr">
        <is>
          <t>Tempo médio da 1ª resposta ao lead (minutos)</t>
        </is>
      </c>
      <c r="C13" s="7" t="n">
        <v>180</v>
      </c>
    </row>
    <row r="14">
      <c r="B14" s="5" t="inlineStr">
        <is>
          <t>% da verba de marketing em marca/conteúdo (vs. oferta)</t>
        </is>
      </c>
      <c r="C14" s="8" t="n">
        <v>0</v>
      </c>
    </row>
    <row r="16">
      <c r="B16" s="4" t="inlineStr">
        <is>
          <t>2 · O QUE ESSES NÚMEROS DIZEM (automático)</t>
        </is>
      </c>
    </row>
    <row r="17">
      <c r="B17" s="5" t="inlineStr">
        <is>
          <t>CPL — custo por lead</t>
        </is>
      </c>
      <c r="C17" s="9">
        <f>IF(C8=0,0,C7/C8)</f>
        <v/>
      </c>
      <c r="E17" s="10" t="inlineStr">
        <is>
          <t>Compare com o CPL teto (linha 25), não com o CPL do concorrente.</t>
        </is>
      </c>
    </row>
    <row r="18">
      <c r="B18" s="5" t="inlineStr">
        <is>
          <t>Custo por reunião realizada</t>
        </is>
      </c>
      <c r="C18" s="9">
        <f>IF(C9=0,0,C7/C9)</f>
        <v/>
      </c>
    </row>
    <row r="19">
      <c r="B19" s="5" t="inlineStr">
        <is>
          <t>CAC — custo de aquisição por cliente</t>
        </is>
      </c>
      <c r="C19" s="9">
        <f>IF(C10=0,0,C7/C10)</f>
        <v/>
      </c>
      <c r="E19" s="10" t="inlineStr">
        <is>
          <t>CAC acima do CAC teto (linha 24) = cada cliente novo entra dando prejuízo no 1º pedido.</t>
        </is>
      </c>
    </row>
    <row r="20">
      <c r="B20" s="5" t="inlineStr">
        <is>
          <t>Taxa lead → reunião</t>
        </is>
      </c>
      <c r="C20" s="11">
        <f>IF(C8=0,0,C9/C8)</f>
        <v/>
      </c>
      <c r="E20" s="10" t="inlineStr">
        <is>
          <t>Se está abaixo de 10%, o vazamento costuma ser velocidade de resposta + follow-up (HBR 2011).</t>
        </is>
      </c>
    </row>
    <row r="21">
      <c r="B21" s="5" t="inlineStr">
        <is>
          <t>Taxa reunião → venda</t>
        </is>
      </c>
      <c r="C21" s="11">
        <f>IF(C9=0,0,C10/C9)</f>
        <v/>
      </c>
    </row>
    <row r="22">
      <c r="B22" s="5" t="inlineStr">
        <is>
          <t>Receita nova gerada (R$)</t>
        </is>
      </c>
      <c r="C22" s="9">
        <f>C10*C11</f>
        <v/>
      </c>
    </row>
    <row r="23">
      <c r="B23" s="5" t="inlineStr">
        <is>
          <t>ROAS do funil (receita ÷ tráfego)</t>
        </is>
      </c>
      <c r="C23" s="12">
        <f>IF(C7=0,0,C22/C7)</f>
        <v/>
      </c>
      <c r="E23" s="10" t="inlineStr">
        <is>
          <t>ROAS de funil (com fechamento), não o ROAS da plataforma de anúncio.</t>
        </is>
      </c>
    </row>
    <row r="24">
      <c r="B24" s="5" t="inlineStr">
        <is>
          <t>CAC teto (p/ pagar no 1º pedido, pela margem)</t>
        </is>
      </c>
      <c r="C24" s="9">
        <f>C11*C12</f>
        <v/>
      </c>
    </row>
    <row r="25">
      <c r="B25" s="5" t="inlineStr">
        <is>
          <t>CPL teto (CAC teto × taxa lead→venda)</t>
        </is>
      </c>
      <c r="C25" s="9">
        <f>IF(C8=0,0,C24*(C10/C8))</f>
        <v/>
      </c>
      <c r="E25" s="10" t="inlineStr">
        <is>
          <t>É o número que falta em 9 de 10 operações que diagnosticamos.</t>
        </is>
      </c>
    </row>
    <row r="27">
      <c r="B27" s="13" t="inlineStr">
        <is>
          <t>3 · VEREDITOS (baseados em evidência, não em opinião)</t>
        </is>
      </c>
    </row>
    <row r="28" ht="34" customHeight="1">
      <c r="B28" s="14" t="inlineStr">
        <is>
          <t>Seu CPL vs. o teto que a sua margem aguenta</t>
        </is>
      </c>
      <c r="C28" s="15">
        <f>IF(C25=0,"Preencha os dados",IF(C17&lt;=C25*0.7,"✅ Saudável: CPL bem abaixo do teto ("&amp;TEXT(C25,"R$ #,##0")&amp;")",IF(C17&lt;=C25,"⚠️ No limite: CPL perto do teto ("&amp;TEXT(C25,"R$ #,##0")&amp;")","🔴 Insustentável: CPL acima do teto ("&amp;TEXT(C25,"R$ #,##0")&amp;"). Ou o funil converte mais, ou o tráfego para de pagar a conta")))</f>
        <v/>
      </c>
    </row>
    <row r="29" ht="34" customHeight="1">
      <c r="B29" s="14" t="inlineStr">
        <is>
          <t>Velocidade de resposta ao lead (HBR/Oldroyd: a janela é 5 minutos)</t>
        </is>
      </c>
      <c r="C29" s="15">
        <f>IF(C13&lt;=5,"✅ Elite: dentro da janela de 5 min do estudo",IF(C13&lt;=60,"⚠️ Ok, mas caro: até 1h qualifica ~7x mais que 2h+. Dá pra apertar","🔴 Vazamento grave: acima de 1h a chance de qualificar despenca. Alavanca mais barata do seu funil"))</f>
        <v/>
      </c>
    </row>
    <row r="30" ht="34" customHeight="1">
      <c r="B30" s="14" t="inlineStr">
        <is>
          <t>Mix marca vs. performance (Binet &amp; Field: ótimo médio 60/40)</t>
        </is>
      </c>
      <c r="C30" s="15">
        <f>IF(C14=0,"🔴 0% em marca: você aluga demanda e disputa leilão sem vantagem de memória (regra 95:5)",IF(C14&lt;0.15,"⚠️ Quase nada em marca: comece migrando 15-25% da verba","✅ Há investimento em construção de demanda. Meça com a régua certa (janelas longas)"))</f>
        <v/>
      </c>
    </row>
    <row r="31" ht="34" customHeight="1">
      <c r="B31" s="14" t="inlineStr">
        <is>
          <t>Taxa reunião → venda (benchmark saudável em alto ticket: 20-35%)</t>
        </is>
      </c>
      <c r="C31" s="15">
        <f>IF(C21=0,"Preencha os dados",IF(C21&lt;0.15,"🔴 Abaixo de 15%: problema de qualificação ou de proposta, não de volume",IF(C21&lt;=0.35,"✅ Dentro do saudável","⚠️ Acima de 35%: excelente… ou você está atendendo pouca gente e deixando pipeline na mesa")))</f>
        <v/>
      </c>
    </row>
    <row r="33">
      <c r="B33" s="16" t="inlineStr">
        <is>
          <t>Quer esse raio-x feito com a gente, olhando seus dados reais e com plano de ação? Diagnóstico gratuito: agendar.engajatech.com  ·  Série diária: evidencia.engajatech.com</t>
        </is>
      </c>
    </row>
    <row r="34"/>
  </sheetData>
  <mergeCells count="11">
    <mergeCell ref="B27:E27"/>
    <mergeCell ref="C28:E28"/>
    <mergeCell ref="B4:E4"/>
    <mergeCell ref="C31:E31"/>
    <mergeCell ref="B6:E6"/>
    <mergeCell ref="B16:E16"/>
    <mergeCell ref="B33:E34"/>
    <mergeCell ref="B3:E3"/>
    <mergeCell ref="B2:E2"/>
    <mergeCell ref="C29:E29"/>
    <mergeCell ref="C30:E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7"/>
  <sheetViews>
    <sheetView showGridLines="0"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7" t="inlineStr">
        <is>
          <t>As evidências por trás dos vereditos:</t>
        </is>
      </c>
    </row>
    <row r="3">
      <c r="B3" s="18" t="inlineStr">
        <is>
          <t>· Regra 95:5 — Dawes, J., Ehrenberg-Bass Institute / LinkedIn B2B Institute, 2021.</t>
        </is>
      </c>
    </row>
    <row r="4">
      <c r="B4" s="18" t="inlineStr">
        <is>
          <t>· Mix 60/40 marca vs. ativação — Binet, L.; Field, P., 'The Long and the Short of It', IPA, 2013 (B2B: ~46/54, LinkedIn B2B Institute, 2019).</t>
        </is>
      </c>
    </row>
    <row r="5">
      <c r="B5" s="18" t="inlineStr">
        <is>
          <t>· Janela de 5 minutos na resposta ao lead — Oldroyd, McElheran e Elkington, 'The Short Life of Online Sales Leads', Harvard Business Review, 2011.</t>
        </is>
      </c>
    </row>
    <row r="6">
      <c r="B6" s="18" t="inlineStr"/>
    </row>
    <row r="7">
      <c r="B7" s="18" t="inlineStr">
        <is>
          <t>Planilha da série Marketing Baseado em Evidência · EngajaTech · evidencia.engajatech.com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2026-09-02T12:52:57Z</dcterms:created>
  <dcterms:modified xmlns:dcterms="http://purl.org/dc/terms/" xmlns:xsi="http://www.w3.org/2001/XMLSchema-instance" xsi:type="dcterms:W3CDTF">2026-09-02T12:52:57Z</dcterms:modified>
</cp:coreProperties>
</file>